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nickner\Downloads\"/>
    </mc:Choice>
  </mc:AlternateContent>
  <xr:revisionPtr revIDLastSave="0" documentId="8_{AF46AE10-D714-473D-9E79-978DD329B9A4}" xr6:coauthVersionLast="47" xr6:coauthVersionMax="47" xr10:uidLastSave="{00000000-0000-0000-0000-000000000000}"/>
  <bookViews>
    <workbookView xWindow="22932" yWindow="-108" windowWidth="23256" windowHeight="12456" xr2:uid="{BE86C02E-C70F-4D73-A6D9-7E3E93F11852}"/>
  </bookViews>
  <sheets>
    <sheet name="2025" sheetId="1" r:id="rId1"/>
    <sheet name="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5" i="2" s="1"/>
  <c r="I17" i="2" s="1"/>
  <c r="I21" i="2" l="1"/>
  <c r="I19" i="2"/>
  <c r="I23" i="2" s="1"/>
  <c r="I15" i="1" l="1"/>
  <c r="I21" i="1" s="1"/>
  <c r="I11" i="1"/>
  <c r="I19" i="1" l="1"/>
  <c r="I17" i="1"/>
  <c r="I23" i="1" l="1"/>
</calcChain>
</file>

<file path=xl/sharedStrings.xml><?xml version="1.0" encoding="utf-8"?>
<sst xmlns="http://schemas.openxmlformats.org/spreadsheetml/2006/main" count="78" uniqueCount="33">
  <si>
    <t>Calcul des droits de mutation</t>
  </si>
  <si>
    <t>Veuillez sélectionner ou inscrire une valeur dans les cases A et D</t>
  </si>
  <si>
    <t>Année pour le calcul des droits</t>
  </si>
  <si>
    <t xml:space="preserve">Valeur au rôle </t>
  </si>
  <si>
    <t>(accéder au rôle d'évaluation)</t>
  </si>
  <si>
    <t>A</t>
  </si>
  <si>
    <t>$</t>
  </si>
  <si>
    <t>Facteur comparatif</t>
  </si>
  <si>
    <t>X</t>
  </si>
  <si>
    <t>B</t>
  </si>
  <si>
    <t>Base d'imposition : multiplier A par B</t>
  </si>
  <si>
    <t>=</t>
  </si>
  <si>
    <t>C</t>
  </si>
  <si>
    <t>Prix de vente / contrepartie</t>
  </si>
  <si>
    <t>D</t>
  </si>
  <si>
    <t>Montant servant au calcul (le plus élevé entre C et D)</t>
  </si>
  <si>
    <t>E</t>
  </si>
  <si>
    <t>Sur les premiers 61 500 $</t>
  </si>
  <si>
    <t>0,50 %</t>
  </si>
  <si>
    <t>F</t>
  </si>
  <si>
    <t>Sur la tranche entre 61 500,01$ et 307 800$</t>
  </si>
  <si>
    <t>1,00 %</t>
  </si>
  <si>
    <t>G</t>
  </si>
  <si>
    <t>Sur la tranche supérieur à 307 800,01 $</t>
  </si>
  <si>
    <t>1,50 %</t>
  </si>
  <si>
    <t>H</t>
  </si>
  <si>
    <t>Somme de F, G et H</t>
  </si>
  <si>
    <t>Total :</t>
  </si>
  <si>
    <t>I</t>
  </si>
  <si>
    <t>Prenez note que cette feuille de calcul est disponible à titre indicatif seulement</t>
  </si>
  <si>
    <t>Sur les premiers 58 900 $</t>
  </si>
  <si>
    <t>Sur la tranche entre 58 900,01$ et 294 600$</t>
  </si>
  <si>
    <t>Sur la tranche supérieur à 294 600,01 $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</si>
</sst>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9" tint="-0.249977111117893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/>
    <xf numFmtId="0" fontId="7" fillId="0" borderId="3" xfId="0" applyFont="1" applyBorder="1" applyAlignment="1">
      <alignment horizontal="right"/>
    </xf>
    <xf numFmtId="0" fontId="0" fillId="0" borderId="1" xfId="0" applyBorder="1"/>
    <xf numFmtId="0" fontId="7" fillId="0" borderId="0" xfId="0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/>
    <xf numFmtId="2" fontId="0" fillId="0" borderId="0" xfId="0" applyNumberForma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2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7" fillId="0" borderId="5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3" fontId="0" fillId="0" borderId="0" xfId="0" applyNumberFormat="1" applyProtection="1">
      <protection locked="0"/>
    </xf>
    <xf numFmtId="0" fontId="2" fillId="0" borderId="0" xfId="1" applyFill="1" applyProtection="1">
      <protection locked="0"/>
    </xf>
    <xf numFmtId="0" fontId="3" fillId="0" borderId="0" xfId="0" applyFont="1" applyAlignment="1">
      <alignment horizontal="left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33993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rgbClr val="E2EFD9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services.acceo.com/immosoft/controller/ImmoNetPub/U4051/trouverParAdresse?language=fr&amp;fourn_seq=26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-services.acceo.com/immosoft/controller/ImmoNetPub/U4051/trouverParAdresse?language=fr&amp;fourn_seq=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5CFA-CA7C-4D19-ABDC-DF5C85E30035}">
  <sheetPr codeName="Feuil1"/>
  <dimension ref="A1:M26"/>
  <sheetViews>
    <sheetView showGridLines="0" tabSelected="1" workbookViewId="0">
      <selection activeCell="I7" sqref="I7"/>
    </sheetView>
  </sheetViews>
  <sheetFormatPr baseColWidth="10" defaultColWidth="11.42578125" defaultRowHeight="15" x14ac:dyDescent="0.25"/>
  <cols>
    <col min="1" max="1" width="14.28515625" customWidth="1"/>
    <col min="2" max="2" width="30.5703125" customWidth="1"/>
    <col min="6" max="6" width="11.5703125" style="1" customWidth="1"/>
    <col min="7" max="7" width="5.5703125" style="2" customWidth="1"/>
    <col min="8" max="8" width="5" style="1" customWidth="1"/>
    <col min="9" max="9" width="13.42578125" customWidth="1"/>
    <col min="10" max="10" width="3.140625" customWidth="1"/>
  </cols>
  <sheetData>
    <row r="1" spans="1:13" ht="42.75" x14ac:dyDescent="0.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"/>
      <c r="L1" s="3"/>
      <c r="M1" s="3"/>
    </row>
    <row r="3" spans="1:13" ht="18.75" x14ac:dyDescent="0.4">
      <c r="A3" s="4" t="s">
        <v>1</v>
      </c>
    </row>
    <row r="5" spans="1:13" x14ac:dyDescent="0.25">
      <c r="A5" s="5" t="s">
        <v>2</v>
      </c>
      <c r="B5" s="5"/>
      <c r="C5" s="5"/>
      <c r="F5" s="6"/>
      <c r="G5" s="7"/>
      <c r="H5" s="6"/>
      <c r="I5" s="6">
        <v>2025</v>
      </c>
    </row>
    <row r="6" spans="1:13" ht="15.75" thickBot="1" x14ac:dyDescent="0.3">
      <c r="A6" s="5"/>
      <c r="B6" s="5"/>
      <c r="C6" s="5"/>
      <c r="F6" s="6"/>
      <c r="G6" s="7"/>
      <c r="H6" s="6"/>
      <c r="I6" s="8"/>
    </row>
    <row r="7" spans="1:13" ht="16.5" thickTop="1" thickBot="1" x14ac:dyDescent="0.3">
      <c r="A7" s="5" t="s">
        <v>3</v>
      </c>
      <c r="B7" s="23" t="s">
        <v>4</v>
      </c>
      <c r="C7" s="5"/>
      <c r="F7"/>
      <c r="G7" s="7"/>
      <c r="H7" s="9" t="s">
        <v>5</v>
      </c>
      <c r="I7" s="22">
        <v>0</v>
      </c>
      <c r="J7" s="10" t="s">
        <v>6</v>
      </c>
    </row>
    <row r="8" spans="1:13" ht="15.75" thickTop="1" x14ac:dyDescent="0.25">
      <c r="A8" s="5"/>
      <c r="B8" s="5"/>
      <c r="C8" s="5"/>
      <c r="F8" s="6"/>
      <c r="G8" s="7"/>
      <c r="H8" s="11"/>
      <c r="I8" s="12"/>
    </row>
    <row r="9" spans="1:13" x14ac:dyDescent="0.25">
      <c r="A9" s="5" t="s">
        <v>7</v>
      </c>
      <c r="B9" s="5"/>
      <c r="C9" s="5"/>
      <c r="F9" s="6"/>
      <c r="G9" s="7" t="s">
        <v>8</v>
      </c>
      <c r="H9" s="11" t="s">
        <v>9</v>
      </c>
      <c r="I9" s="13">
        <v>1.27</v>
      </c>
      <c r="J9" s="14" t="s">
        <v>6</v>
      </c>
    </row>
    <row r="10" spans="1:13" x14ac:dyDescent="0.25">
      <c r="A10" s="5"/>
      <c r="B10" s="5"/>
      <c r="C10" s="5"/>
      <c r="F10" s="6"/>
      <c r="G10" s="7"/>
      <c r="H10" s="11"/>
      <c r="I10" s="5"/>
    </row>
    <row r="11" spans="1:13" x14ac:dyDescent="0.25">
      <c r="A11" s="5" t="s">
        <v>10</v>
      </c>
      <c r="B11" s="5"/>
      <c r="C11" s="5"/>
      <c r="F11" s="6"/>
      <c r="G11" s="7" t="s">
        <v>11</v>
      </c>
      <c r="H11" s="11" t="s">
        <v>12</v>
      </c>
      <c r="I11" s="15" t="str">
        <f>_xlfn.IFS(I7=0,"0",I7&gt;0,I7*I9)</f>
        <v>0</v>
      </c>
      <c r="J11" t="s">
        <v>6</v>
      </c>
    </row>
    <row r="12" spans="1:13" ht="15.75" thickBot="1" x14ac:dyDescent="0.3">
      <c r="A12" s="5"/>
      <c r="B12" s="5"/>
      <c r="C12" s="5"/>
      <c r="F12" s="6"/>
      <c r="G12" s="7"/>
      <c r="H12" s="11"/>
      <c r="I12" s="8"/>
    </row>
    <row r="13" spans="1:13" ht="16.5" thickTop="1" thickBot="1" x14ac:dyDescent="0.3">
      <c r="A13" s="5" t="s">
        <v>13</v>
      </c>
      <c r="B13" s="5"/>
      <c r="C13" s="5"/>
      <c r="F13"/>
      <c r="G13" s="7"/>
      <c r="H13" s="9" t="s">
        <v>14</v>
      </c>
      <c r="I13" s="22">
        <v>0</v>
      </c>
      <c r="J13" s="10" t="s">
        <v>6</v>
      </c>
    </row>
    <row r="14" spans="1:13" ht="15.75" thickTop="1" x14ac:dyDescent="0.25">
      <c r="A14" s="5"/>
      <c r="B14" s="5"/>
      <c r="C14" s="5"/>
      <c r="F14" s="6"/>
      <c r="G14" s="7"/>
      <c r="H14" s="11"/>
      <c r="I14" s="12"/>
    </row>
    <row r="15" spans="1:13" x14ac:dyDescent="0.25">
      <c r="A15" s="5" t="s">
        <v>15</v>
      </c>
      <c r="B15" s="5"/>
      <c r="C15" s="5"/>
      <c r="F15" s="6"/>
      <c r="G15" s="7"/>
      <c r="H15" s="11" t="s">
        <v>16</v>
      </c>
      <c r="I15" s="16">
        <f>MAX(I11,I13)</f>
        <v>0</v>
      </c>
      <c r="J15" t="s">
        <v>6</v>
      </c>
    </row>
    <row r="16" spans="1:13" x14ac:dyDescent="0.25">
      <c r="A16" s="5"/>
      <c r="B16" s="5"/>
      <c r="C16" s="5"/>
      <c r="F16" s="6"/>
      <c r="G16" s="7"/>
      <c r="H16" s="11"/>
      <c r="I16" s="5"/>
    </row>
    <row r="17" spans="1:10" x14ac:dyDescent="0.25">
      <c r="A17" s="5" t="s">
        <v>17</v>
      </c>
      <c r="B17" s="5"/>
      <c r="C17" s="5"/>
      <c r="F17" s="11" t="s">
        <v>18</v>
      </c>
      <c r="G17" s="7"/>
      <c r="H17" s="11" t="s">
        <v>19</v>
      </c>
      <c r="I17" s="17" t="str">
        <f>_xlfn.IFS(I15&lt;=5000,"0.00",I15&lt;61500,I15*0.5%,I15&gt;=61500,"307.50")</f>
        <v>0.00</v>
      </c>
      <c r="J17" t="s">
        <v>6</v>
      </c>
    </row>
    <row r="18" spans="1:10" x14ac:dyDescent="0.25">
      <c r="A18" s="5"/>
      <c r="B18" s="5"/>
      <c r="C18" s="5"/>
      <c r="F18" s="11"/>
      <c r="G18" s="7"/>
      <c r="H18" s="11"/>
      <c r="I18" s="5"/>
    </row>
    <row r="19" spans="1:10" x14ac:dyDescent="0.25">
      <c r="A19" s="25" t="s">
        <v>20</v>
      </c>
      <c r="B19" s="25"/>
      <c r="C19" s="5"/>
      <c r="F19" s="11" t="s">
        <v>21</v>
      </c>
      <c r="G19" s="7"/>
      <c r="H19" s="11" t="s">
        <v>22</v>
      </c>
      <c r="I19" s="17" t="str">
        <f>_xlfn.IFS(I15&lt;=61500,"0.00",I15&gt;=307800,"2463.00",I15&lt;307800,(I15-61500)*1%)</f>
        <v>0.00</v>
      </c>
      <c r="J19" t="s">
        <v>6</v>
      </c>
    </row>
    <row r="20" spans="1:10" x14ac:dyDescent="0.25">
      <c r="A20" s="5"/>
      <c r="B20" s="5"/>
      <c r="C20" s="5"/>
      <c r="F20" s="11"/>
      <c r="G20" s="7"/>
      <c r="H20" s="11"/>
      <c r="I20" s="5"/>
    </row>
    <row r="21" spans="1:10" x14ac:dyDescent="0.25">
      <c r="A21" s="5" t="s">
        <v>23</v>
      </c>
      <c r="B21" s="5"/>
      <c r="C21" s="5"/>
      <c r="F21" s="11" t="s">
        <v>24</v>
      </c>
      <c r="G21" s="7"/>
      <c r="H21" s="11" t="s">
        <v>25</v>
      </c>
      <c r="I21" s="17" t="str">
        <f>_xlfn.IFS(I15&lt;=307800,"0.00",I15&gt;307800,(I15-307800)*1.5%)</f>
        <v>0.00</v>
      </c>
      <c r="J21" t="s">
        <v>6</v>
      </c>
    </row>
    <row r="22" spans="1:10" x14ac:dyDescent="0.25">
      <c r="A22" s="5"/>
      <c r="B22" s="5"/>
      <c r="C22" s="5"/>
      <c r="F22" s="6"/>
      <c r="G22" s="7"/>
      <c r="H22" s="11"/>
      <c r="I22" s="5"/>
    </row>
    <row r="23" spans="1:10" ht="15.75" thickBot="1" x14ac:dyDescent="0.3">
      <c r="A23" s="5" t="s">
        <v>26</v>
      </c>
      <c r="B23" s="5"/>
      <c r="C23" s="5"/>
      <c r="D23" s="18"/>
      <c r="E23" s="18"/>
      <c r="F23" s="11" t="s">
        <v>27</v>
      </c>
      <c r="G23" s="7" t="s">
        <v>11</v>
      </c>
      <c r="H23" s="11" t="s">
        <v>28</v>
      </c>
      <c r="I23" s="19">
        <f>I17+I19+I21</f>
        <v>0</v>
      </c>
      <c r="J23" t="s">
        <v>6</v>
      </c>
    </row>
    <row r="24" spans="1:10" ht="15.75" thickTop="1" x14ac:dyDescent="0.25">
      <c r="H24" s="20"/>
    </row>
    <row r="26" spans="1:10" ht="18.75" x14ac:dyDescent="0.4">
      <c r="A26" s="21" t="s">
        <v>29</v>
      </c>
    </row>
  </sheetData>
  <sheetProtection algorithmName="SHA-512" hashValue="AKBDPte2jfrCBWMH4aTiweI8mEKHEkspWLPSf6T0taV8RlUtuNBzSG3hqyBZIABz+HofpbCdLUq4on2mDDdsqg==" saltValue="zYvPKvBJXMoUNqP73oVGug==" spinCount="100000" sheet="1" insertHyperlinks="0" selectLockedCells="1"/>
  <mergeCells count="2">
    <mergeCell ref="A1:J1"/>
    <mergeCell ref="A19:B19"/>
  </mergeCells>
  <hyperlinks>
    <hyperlink ref="B7" r:id="rId1" xr:uid="{33DF2A44-E70D-4193-A0AC-09C4C4424579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9EE5-0794-4C51-B74B-54798BC2798E}">
  <dimension ref="A1:M26"/>
  <sheetViews>
    <sheetView showGridLines="0" workbookViewId="0">
      <selection activeCell="I13" sqref="I13"/>
    </sheetView>
  </sheetViews>
  <sheetFormatPr baseColWidth="10" defaultColWidth="11.42578125" defaultRowHeight="15" x14ac:dyDescent="0.25"/>
  <cols>
    <col min="1" max="1" width="14.28515625" customWidth="1"/>
    <col min="2" max="2" width="30.5703125" customWidth="1"/>
    <col min="6" max="6" width="11.5703125" style="1" customWidth="1"/>
    <col min="7" max="7" width="5.5703125" style="2" customWidth="1"/>
    <col min="8" max="8" width="5" style="1" customWidth="1"/>
    <col min="9" max="9" width="13.42578125" customWidth="1"/>
    <col min="10" max="10" width="3.140625" customWidth="1"/>
  </cols>
  <sheetData>
    <row r="1" spans="1:13" ht="42.75" x14ac:dyDescent="0.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"/>
      <c r="L1" s="3"/>
      <c r="M1" s="3"/>
    </row>
    <row r="3" spans="1:13" ht="18.75" x14ac:dyDescent="0.4">
      <c r="A3" s="4" t="s">
        <v>1</v>
      </c>
    </row>
    <row r="5" spans="1:13" x14ac:dyDescent="0.25">
      <c r="A5" s="5" t="s">
        <v>2</v>
      </c>
      <c r="B5" s="5"/>
      <c r="C5" s="5"/>
      <c r="F5" s="6"/>
      <c r="G5" s="7"/>
      <c r="H5" s="6"/>
      <c r="I5" s="6">
        <v>2024</v>
      </c>
    </row>
    <row r="6" spans="1:13" ht="15.75" thickBot="1" x14ac:dyDescent="0.3">
      <c r="A6" s="5"/>
      <c r="B6" s="5"/>
      <c r="C6" s="5"/>
      <c r="F6" s="6"/>
      <c r="G6" s="7"/>
      <c r="H6" s="6"/>
      <c r="I6" s="8"/>
    </row>
    <row r="7" spans="1:13" ht="16.5" thickTop="1" thickBot="1" x14ac:dyDescent="0.3">
      <c r="A7" s="5" t="s">
        <v>3</v>
      </c>
      <c r="B7" s="23" t="s">
        <v>4</v>
      </c>
      <c r="C7" s="5"/>
      <c r="F7"/>
      <c r="G7" s="7"/>
      <c r="H7" s="9" t="s">
        <v>5</v>
      </c>
      <c r="I7" s="22">
        <v>0</v>
      </c>
      <c r="J7" s="10" t="s">
        <v>6</v>
      </c>
    </row>
    <row r="8" spans="1:13" ht="15.75" thickTop="1" x14ac:dyDescent="0.25">
      <c r="A8" s="5"/>
      <c r="B8" s="5"/>
      <c r="C8" s="5"/>
      <c r="F8" s="6"/>
      <c r="G8" s="7"/>
      <c r="H8" s="11"/>
      <c r="I8" s="12"/>
    </row>
    <row r="9" spans="1:13" x14ac:dyDescent="0.25">
      <c r="A9" s="5" t="s">
        <v>7</v>
      </c>
      <c r="B9" s="5"/>
      <c r="C9" s="5"/>
      <c r="F9" s="6"/>
      <c r="G9" s="7" t="s">
        <v>8</v>
      </c>
      <c r="H9" s="11" t="s">
        <v>9</v>
      </c>
      <c r="I9" s="13">
        <v>1.2</v>
      </c>
      <c r="J9" s="14" t="s">
        <v>6</v>
      </c>
    </row>
    <row r="10" spans="1:13" x14ac:dyDescent="0.25">
      <c r="A10" s="5"/>
      <c r="B10" s="5"/>
      <c r="C10" s="5"/>
      <c r="F10" s="6"/>
      <c r="G10" s="7"/>
      <c r="H10" s="11"/>
      <c r="I10" s="5"/>
    </row>
    <row r="11" spans="1:13" x14ac:dyDescent="0.25">
      <c r="A11" s="5" t="s">
        <v>10</v>
      </c>
      <c r="B11" s="5"/>
      <c r="C11" s="5"/>
      <c r="F11" s="6"/>
      <c r="G11" s="7" t="s">
        <v>11</v>
      </c>
      <c r="H11" s="11" t="s">
        <v>12</v>
      </c>
      <c r="I11" s="15" t="str">
        <f>_xlfn.IFS(I7=0,"0",I7&gt;0,I7*I9)</f>
        <v>0</v>
      </c>
      <c r="J11" t="s">
        <v>6</v>
      </c>
    </row>
    <row r="12" spans="1:13" ht="15.75" thickBot="1" x14ac:dyDescent="0.3">
      <c r="A12" s="5"/>
      <c r="B12" s="5"/>
      <c r="C12" s="5"/>
      <c r="F12" s="6"/>
      <c r="G12" s="7"/>
      <c r="H12" s="11"/>
      <c r="I12" s="8"/>
    </row>
    <row r="13" spans="1:13" ht="16.5" thickTop="1" thickBot="1" x14ac:dyDescent="0.3">
      <c r="A13" s="5" t="s">
        <v>13</v>
      </c>
      <c r="B13" s="5"/>
      <c r="C13" s="5"/>
      <c r="F13"/>
      <c r="G13" s="7"/>
      <c r="H13" s="9" t="s">
        <v>14</v>
      </c>
      <c r="I13" s="22">
        <v>0</v>
      </c>
      <c r="J13" s="10" t="s">
        <v>6</v>
      </c>
    </row>
    <row r="14" spans="1:13" ht="15.75" thickTop="1" x14ac:dyDescent="0.25">
      <c r="A14" s="5"/>
      <c r="B14" s="5"/>
      <c r="C14" s="5"/>
      <c r="F14" s="6"/>
      <c r="G14" s="7"/>
      <c r="H14" s="11"/>
      <c r="I14" s="12"/>
    </row>
    <row r="15" spans="1:13" x14ac:dyDescent="0.25">
      <c r="A15" s="5" t="s">
        <v>15</v>
      </c>
      <c r="B15" s="5"/>
      <c r="C15" s="5"/>
      <c r="F15" s="6"/>
      <c r="G15" s="7"/>
      <c r="H15" s="11" t="s">
        <v>16</v>
      </c>
      <c r="I15" s="16">
        <f>MAX(I11,I13)</f>
        <v>0</v>
      </c>
      <c r="J15" t="s">
        <v>6</v>
      </c>
    </row>
    <row r="16" spans="1:13" x14ac:dyDescent="0.25">
      <c r="A16" s="5"/>
      <c r="B16" s="5"/>
      <c r="C16" s="5"/>
      <c r="F16" s="6"/>
      <c r="G16" s="7"/>
      <c r="H16" s="11"/>
      <c r="I16" s="5"/>
    </row>
    <row r="17" spans="1:10" x14ac:dyDescent="0.25">
      <c r="A17" s="5" t="s">
        <v>30</v>
      </c>
      <c r="B17" s="5"/>
      <c r="C17" s="5"/>
      <c r="F17" s="11" t="s">
        <v>18</v>
      </c>
      <c r="G17" s="7"/>
      <c r="H17" s="11" t="s">
        <v>19</v>
      </c>
      <c r="I17" s="17" t="str">
        <f>_xlfn.IFS(I15&lt;=5000,"0.00",I15&lt;58900,I15*0.5%,I15&gt;=58900,"294.50")</f>
        <v>0.00</v>
      </c>
      <c r="J17" t="s">
        <v>6</v>
      </c>
    </row>
    <row r="18" spans="1:10" x14ac:dyDescent="0.25">
      <c r="A18" s="5"/>
      <c r="B18" s="5"/>
      <c r="C18" s="5"/>
      <c r="F18" s="11"/>
      <c r="G18" s="7"/>
      <c r="H18" s="11"/>
      <c r="I18" s="5"/>
    </row>
    <row r="19" spans="1:10" x14ac:dyDescent="0.25">
      <c r="A19" s="25" t="s">
        <v>31</v>
      </c>
      <c r="B19" s="25"/>
      <c r="C19" s="5"/>
      <c r="F19" s="11" t="s">
        <v>21</v>
      </c>
      <c r="G19" s="7"/>
      <c r="H19" s="11" t="s">
        <v>22</v>
      </c>
      <c r="I19" s="17" t="str">
        <f>_xlfn.IFS(I15&lt;=58900,"0.00",I15&gt;=294600,"2357.00",I15&lt;294600,(I15-58900)*1%)</f>
        <v>0.00</v>
      </c>
      <c r="J19" t="s">
        <v>6</v>
      </c>
    </row>
    <row r="20" spans="1:10" x14ac:dyDescent="0.25">
      <c r="A20" s="5"/>
      <c r="B20" s="5"/>
      <c r="C20" s="5"/>
      <c r="F20" s="11"/>
      <c r="G20" s="7"/>
      <c r="H20" s="11"/>
      <c r="I20" s="5"/>
    </row>
    <row r="21" spans="1:10" x14ac:dyDescent="0.25">
      <c r="A21" s="5" t="s">
        <v>32</v>
      </c>
      <c r="B21" s="5"/>
      <c r="C21" s="5"/>
      <c r="F21" s="11" t="s">
        <v>24</v>
      </c>
      <c r="G21" s="7"/>
      <c r="H21" s="11" t="s">
        <v>25</v>
      </c>
      <c r="I21" s="17" t="str">
        <f>_xlfn.IFS(I15&lt;=294600,"0.00",I15&gt;294600,(I15-294600)*1.5%)</f>
        <v>0.00</v>
      </c>
      <c r="J21" t="s">
        <v>6</v>
      </c>
    </row>
    <row r="22" spans="1:10" x14ac:dyDescent="0.25">
      <c r="A22" s="5"/>
      <c r="B22" s="5"/>
      <c r="C22" s="5"/>
      <c r="F22" s="6"/>
      <c r="G22" s="7"/>
      <c r="H22" s="11"/>
      <c r="I22" s="5"/>
    </row>
    <row r="23" spans="1:10" ht="15.75" thickBot="1" x14ac:dyDescent="0.3">
      <c r="A23" s="5" t="s">
        <v>26</v>
      </c>
      <c r="B23" s="5"/>
      <c r="C23" s="5"/>
      <c r="D23" s="18"/>
      <c r="E23" s="18"/>
      <c r="F23" s="11" t="s">
        <v>27</v>
      </c>
      <c r="G23" s="7" t="s">
        <v>11</v>
      </c>
      <c r="H23" s="11" t="s">
        <v>28</v>
      </c>
      <c r="I23" s="19">
        <f>I17+I19+I21</f>
        <v>0</v>
      </c>
      <c r="J23" t="s">
        <v>6</v>
      </c>
    </row>
    <row r="24" spans="1:10" ht="15.75" thickTop="1" x14ac:dyDescent="0.25">
      <c r="H24" s="20"/>
    </row>
    <row r="26" spans="1:10" ht="18.75" x14ac:dyDescent="0.4">
      <c r="A26" s="21" t="s">
        <v>29</v>
      </c>
    </row>
  </sheetData>
  <sheetProtection algorithmName="SHA-512" hashValue="InFUiuOau+uoAYaNDlzJ8Ke0EOQA2wtn8oEzZCTL2sQhTuxMR5xrhngWJMF9oGiuPwtcqZCSsvHpofeqlm2HOA==" saltValue="JVN4YIAphzmgWTRKehCgIQ==" spinCount="100000" sheet="1" insertHyperlinks="0" selectLockedCells="1"/>
  <mergeCells count="2">
    <mergeCell ref="A1:J1"/>
    <mergeCell ref="A19:B19"/>
  </mergeCells>
  <hyperlinks>
    <hyperlink ref="B7" r:id="rId1" xr:uid="{FF91924C-929B-4500-86F4-8FD779544B34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05dda7-2de2-43f7-8684-e0728a858ca6" xsi:nil="true"/>
    <lcf76f155ced4ddcb4097134ff3c332f xmlns="eee27fe5-102e-4378-b7ef-5aedfc7f3e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FEF2AEE53A149A106CA505CD385EC" ma:contentTypeVersion="15" ma:contentTypeDescription="Crée un document." ma:contentTypeScope="" ma:versionID="033df0c13fe84530ce3aad546a7faf5b">
  <xsd:schema xmlns:xsd="http://www.w3.org/2001/XMLSchema" xmlns:xs="http://www.w3.org/2001/XMLSchema" xmlns:p="http://schemas.microsoft.com/office/2006/metadata/properties" xmlns:ns2="eee27fe5-102e-4378-b7ef-5aedfc7f3e77" xmlns:ns3="d405dda7-2de2-43f7-8684-e0728a858ca6" targetNamespace="http://schemas.microsoft.com/office/2006/metadata/properties" ma:root="true" ma:fieldsID="763977554efeaac1f8c2a5ef7f3cbeb1" ns2:_="" ns3:_="">
    <xsd:import namespace="eee27fe5-102e-4378-b7ef-5aedfc7f3e77"/>
    <xsd:import namespace="d405dda7-2de2-43f7-8684-e0728a858c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27fe5-102e-4378-b7ef-5aedfc7f3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796b29c6-9bd9-421d-85a4-cad514deaf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5dda7-2de2-43f7-8684-e0728a858c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9629290-e25f-4bca-b197-58e2b5d7b42d}" ma:internalName="TaxCatchAll" ma:showField="CatchAllData" ma:web="d405dda7-2de2-43f7-8684-e0728a858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B0157-2388-4260-820E-42DAD6B21209}">
  <ds:schemaRefs>
    <ds:schemaRef ds:uri="http://schemas.microsoft.com/office/2006/documentManagement/types"/>
    <ds:schemaRef ds:uri="http://purl.org/dc/elements/1.1/"/>
    <ds:schemaRef ds:uri="eee27fe5-102e-4378-b7ef-5aedfc7f3e77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405dda7-2de2-43f7-8684-e0728a858ca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10DCF2-8DB2-446C-9B83-E48867436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8A16F-0B38-4A5C-9FF4-526C7E188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27fe5-102e-4378-b7ef-5aedfc7f3e77"/>
    <ds:schemaRef ds:uri="d405dda7-2de2-43f7-8684-e0728a858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Corbeil</dc:creator>
  <cp:keywords/>
  <dc:description/>
  <cp:lastModifiedBy>Alexandre D. Nickner</cp:lastModifiedBy>
  <cp:revision/>
  <dcterms:created xsi:type="dcterms:W3CDTF">2019-07-08T17:09:57Z</dcterms:created>
  <dcterms:modified xsi:type="dcterms:W3CDTF">2025-02-03T14:46:01Z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0x0101009B0FEF2AEE53A149A106CA505CD385EC</vt:lpwstr>
  </property>
  <property fmtid="{D5CDD505-2E9C-101B-9397-08002B2CF9AE}" pid="3" name="MediaServiceImageTags">
    <vt:lpwstr/>
  </property>
</Properties>
</file>